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eidelta.just.sise/dhs/webdav/d7c7466544b89d3303e94c740a4cf0e5fc8132a5/47501284235/568ce0c2-8043-4cc5-bad8-49cd3e6f8f5f/"/>
    </mc:Choice>
  </mc:AlternateContent>
  <xr:revisionPtr revIDLastSave="0" documentId="13_ncr:1_{AEFBB6AD-821E-4706-84DF-118C6F40E8FE}" xr6:coauthVersionLast="47" xr6:coauthVersionMax="47" xr10:uidLastSave="{00000000-0000-0000-0000-000000000000}"/>
  <bookViews>
    <workbookView xWindow="-110" yWindow="-110" windowWidth="19420" windowHeight="10420" xr2:uid="{EC32C01C-CABE-4EBC-87C1-E781184ADC62}"/>
  </bookViews>
  <sheets>
    <sheet name="EKEI EA26 -JDM 07.01.26 KK nr 2" sheetId="1" r:id="rId1"/>
  </sheets>
  <externalReferences>
    <externalReference r:id="rId2"/>
    <externalReference r:id="rId3"/>
  </externalReferences>
  <definedNames>
    <definedName name="_xlnm._FilterDatabase" localSheetId="0" hidden="1">'EKEI EA26 -JDM 07.01.26 KK nr 2'!#REF!</definedName>
    <definedName name="EnteredCostElement" localSheetId="0">#REF!</definedName>
    <definedName name="EnteredCostElement">#REF!</definedName>
    <definedName name="Header" localSheetId="0">#REF!</definedName>
    <definedName name="Header">#REF!</definedName>
    <definedName name="keeled">OFFSET([1]tõlge!$A$1,0,1,1,COUNTA([1]tõlge!$1:$1)-1)</definedName>
    <definedName name="Period" localSheetId="0">#REF!</definedName>
    <definedName name="Period">#REF!</definedName>
    <definedName name="PeriodLevel" localSheetId="0">#REF!</definedName>
    <definedName name="PeriodLevel">#REF!</definedName>
    <definedName name="_xlnm.Print_Area" localSheetId="0">'EKEI EA26 -JDM 07.01.26 KK nr 2'!$A$1:$F$63</definedName>
    <definedName name="Programm">[2]Andmestik!$A$2:$A$43</definedName>
    <definedName name="Scenario" localSheetId="0">#REF!</definedName>
    <definedName name="Scenario">#REF!</definedName>
    <definedName name="ScenarioLevel" localSheetId="0">#REF!</definedName>
    <definedName name="ScenarioLev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 s="1"/>
  <c r="F54" i="1" s="1"/>
  <c r="F50" i="1"/>
  <c r="F12" i="1" s="1"/>
  <c r="F46" i="1"/>
  <c r="F28" i="1"/>
  <c r="F24" i="1" s="1"/>
  <c r="F18" i="1"/>
  <c r="F15" i="1"/>
  <c r="L13" i="1"/>
  <c r="F13" i="1"/>
  <c r="L12" i="1"/>
  <c r="L11" i="1"/>
  <c r="F11" i="1"/>
  <c r="L10" i="1"/>
  <c r="L9" i="1" s="1"/>
  <c r="L5" i="1" s="1"/>
  <c r="F1" i="1"/>
  <c r="F22" i="1" l="1"/>
  <c r="F21" i="1" s="1"/>
  <c r="F10" i="1" s="1"/>
  <c r="F9" i="1" s="1"/>
  <c r="F5" i="1" s="1"/>
  <c r="F23" i="1"/>
  <c r="F6" i="1" l="1"/>
</calcChain>
</file>

<file path=xl/sharedStrings.xml><?xml version="1.0" encoding="utf-8"?>
<sst xmlns="http://schemas.openxmlformats.org/spreadsheetml/2006/main" count="115" uniqueCount="59">
  <si>
    <t>Eelarvekonto nimetus</t>
  </si>
  <si>
    <t>Asutus</t>
  </si>
  <si>
    <t>Eelarve liik</t>
  </si>
  <si>
    <t>Objekt</t>
  </si>
  <si>
    <t>Eelarve konto</t>
  </si>
  <si>
    <t xml:space="preserve">2026. a eelarve </t>
  </si>
  <si>
    <t>Kontrolliks</t>
  </si>
  <si>
    <t>Eesti Kohtuekspertiisi Instituut</t>
  </si>
  <si>
    <t>sh piirmääraga vahendid</t>
  </si>
  <si>
    <t>TULUD</t>
  </si>
  <si>
    <t>KULUD</t>
  </si>
  <si>
    <t>Programmi tegevus: Kriminaalpoliitika kujundamine ja elluviimine, sh ennetus</t>
  </si>
  <si>
    <t>Käibemaks</t>
  </si>
  <si>
    <t>INVESTEERINGUD</t>
  </si>
  <si>
    <t>sh investeeringute käibemaks</t>
  </si>
  <si>
    <t>Toetused</t>
  </si>
  <si>
    <t>SE000003</t>
  </si>
  <si>
    <t>sh liikmemaksud (ENFSI)</t>
  </si>
  <si>
    <t>J30</t>
  </si>
  <si>
    <t>20</t>
  </si>
  <si>
    <t>Tööjõukulud</t>
  </si>
  <si>
    <t>Kindlaksmääratud tööjõukulud</t>
  </si>
  <si>
    <t>Tegevuskulud, v.a tööjõukulud</t>
  </si>
  <si>
    <t>Majandamiskulud</t>
  </si>
  <si>
    <t>Majandamiskulud, sh RKAS remondi- ja kapitalikomponent</t>
  </si>
  <si>
    <t>Majandamiskulud RKAS-ta</t>
  </si>
  <si>
    <t>Administreerimiskulud</t>
  </si>
  <si>
    <t>Lähetuskulud</t>
  </si>
  <si>
    <t>Koolituskulud</t>
  </si>
  <si>
    <t>Kinnistute, hoonete ja ruumide majandamiskulud</t>
  </si>
  <si>
    <t>sh Tervise 20</t>
  </si>
  <si>
    <t>sh Ravi 10C</t>
  </si>
  <si>
    <t>sh Ristiku 1 Pärnu</t>
  </si>
  <si>
    <t>sh Ravila 19, Tartu</t>
  </si>
  <si>
    <t>Sõidukite majandamiskulud</t>
  </si>
  <si>
    <t>Info- ja kommunikatsiooni tehnoloogia kulud</t>
  </si>
  <si>
    <t>Inventari majandamiskulud</t>
  </si>
  <si>
    <t>Masinate ja seadmete majandamiskulud</t>
  </si>
  <si>
    <t>Meditsiini- ja hügieenikulud</t>
  </si>
  <si>
    <t>sh kohtupsühhiaatria ekspertiis</t>
  </si>
  <si>
    <t>Kommunikatsiooni-, kultuuri- ja vaba aja</t>
  </si>
  <si>
    <t>Eri- ja vormiriietus</t>
  </si>
  <si>
    <t>Muu erivarustus ja erimaterjalid</t>
  </si>
  <si>
    <t>Mitmesugused majanduskulud</t>
  </si>
  <si>
    <t>RKAS remondi- ja kapitalikomponent</t>
  </si>
  <si>
    <t>SE000028</t>
  </si>
  <si>
    <t>sh RKAS remondi- ja kapitalikomponent</t>
  </si>
  <si>
    <t>sh majandamiskulude käibemaks</t>
  </si>
  <si>
    <t>sh RKAS käibemaks</t>
  </si>
  <si>
    <t>Investeeringud</t>
  </si>
  <si>
    <t>Masinad ja seadmed</t>
  </si>
  <si>
    <t>IN004000</t>
  </si>
  <si>
    <t>Investeeringute käibemaks</t>
  </si>
  <si>
    <t>Tuludest sõltuvad vahendid</t>
  </si>
  <si>
    <t>J31</t>
  </si>
  <si>
    <t>Majandamiskulude käibemaks</t>
  </si>
  <si>
    <t>JuM 07.01.2026 KK nr 2 Lisa 3 alusel  EKEI EA 2025</t>
  </si>
  <si>
    <t xml:space="preserve">Kinnitatud </t>
  </si>
  <si>
    <t>08.01.2026 käskkirjaga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</si>
</sst>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r_-;\-* #,##0.00\ _k_r_-;_-* &quot;-&quot;??\ _k_r_-;_-@_-"/>
  </numFmts>
  <fonts count="37" x14ac:knownFonts="1">
    <font>
      <sz val="11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3"/>
      <color theme="0" tint="-0.34998626667073579"/>
      <name val="Calibri"/>
      <family val="2"/>
      <charset val="186"/>
      <scheme val="minor"/>
    </font>
    <font>
      <sz val="10"/>
      <color theme="0" tint="-0.34998626667073579"/>
      <name val="Calibri"/>
      <family val="2"/>
      <charset val="186"/>
      <scheme val="minor"/>
    </font>
    <font>
      <b/>
      <sz val="12"/>
      <color theme="0" tint="-0.34998626667073579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13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i/>
      <sz val="8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 tint="0.499984740745262"/>
      <name val="Calibri"/>
      <family val="2"/>
      <charset val="186"/>
      <scheme val="minor"/>
    </font>
    <font>
      <sz val="10"/>
      <name val="Arial"/>
      <family val="2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color theme="0" tint="-0.249977111117893"/>
      <name val="Calibri"/>
      <family val="2"/>
      <charset val="186"/>
      <scheme val="minor"/>
    </font>
    <font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7E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0" fontId="32" fillId="0" borderId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10" fillId="0" borderId="1" xfId="2" applyFont="1" applyBorder="1" applyAlignment="1">
      <alignment horizontal="center" vertical="center"/>
    </xf>
    <xf numFmtId="3" fontId="11" fillId="0" borderId="1" xfId="1" applyNumberFormat="1" applyFont="1" applyBorder="1" applyAlignment="1">
      <alignment vertical="center"/>
    </xf>
    <xf numFmtId="0" fontId="13" fillId="0" borderId="0" xfId="3" applyFont="1"/>
    <xf numFmtId="0" fontId="14" fillId="0" borderId="0" xfId="2" applyFont="1" applyAlignment="1">
      <alignment horizontal="right"/>
    </xf>
    <xf numFmtId="0" fontId="14" fillId="0" borderId="0" xfId="2" applyFont="1"/>
    <xf numFmtId="3" fontId="13" fillId="4" borderId="0" xfId="3" applyNumberFormat="1" applyFont="1" applyFill="1"/>
    <xf numFmtId="0" fontId="15" fillId="0" borderId="0" xfId="3" applyFont="1" applyAlignment="1">
      <alignment horizontal="left" indent="1"/>
    </xf>
    <xf numFmtId="3" fontId="16" fillId="0" borderId="1" xfId="2" applyNumberFormat="1" applyFont="1" applyBorder="1"/>
    <xf numFmtId="3" fontId="16" fillId="4" borderId="0" xfId="2" applyNumberFormat="1" applyFont="1" applyFill="1"/>
    <xf numFmtId="3" fontId="16" fillId="0" borderId="0" xfId="2" applyNumberFormat="1" applyFont="1"/>
    <xf numFmtId="0" fontId="17" fillId="0" borderId="1" xfId="2" applyFont="1" applyBorder="1" applyAlignment="1">
      <alignment horizontal="center" vertical="center"/>
    </xf>
    <xf numFmtId="3" fontId="13" fillId="4" borderId="1" xfId="2" applyNumberFormat="1" applyFont="1" applyFill="1" applyBorder="1"/>
    <xf numFmtId="0" fontId="13" fillId="0" borderId="3" xfId="1" applyFont="1" applyBorder="1" applyAlignment="1">
      <alignment vertical="center"/>
    </xf>
    <xf numFmtId="3" fontId="18" fillId="4" borderId="1" xfId="1" applyNumberFormat="1" applyFont="1" applyFill="1" applyBorder="1" applyAlignment="1">
      <alignment vertical="center"/>
    </xf>
    <xf numFmtId="0" fontId="19" fillId="0" borderId="0" xfId="2" applyFont="1" applyAlignment="1">
      <alignment horizontal="right"/>
    </xf>
    <xf numFmtId="0" fontId="19" fillId="0" borderId="0" xfId="2" applyFont="1"/>
    <xf numFmtId="0" fontId="20" fillId="0" borderId="3" xfId="1" applyFont="1" applyBorder="1" applyAlignment="1">
      <alignment vertical="center"/>
    </xf>
    <xf numFmtId="3" fontId="8" fillId="0" borderId="1" xfId="2" applyNumberFormat="1" applyFont="1" applyBorder="1" applyAlignment="1">
      <alignment vertical="center"/>
    </xf>
    <xf numFmtId="0" fontId="21" fillId="0" borderId="0" xfId="3" applyFont="1"/>
    <xf numFmtId="0" fontId="2" fillId="0" borderId="0" xfId="2" applyFont="1" applyAlignment="1">
      <alignment horizontal="right"/>
    </xf>
    <xf numFmtId="0" fontId="22" fillId="0" borderId="0" xfId="2" applyFont="1" applyAlignment="1">
      <alignment horizontal="right" vertical="center" wrapText="1"/>
    </xf>
    <xf numFmtId="0" fontId="22" fillId="0" borderId="0" xfId="2" applyFont="1" applyAlignment="1">
      <alignment horizontal="center" vertical="center" wrapText="1"/>
    </xf>
    <xf numFmtId="3" fontId="2" fillId="4" borderId="0" xfId="2" applyNumberFormat="1" applyFont="1" applyFill="1"/>
    <xf numFmtId="0" fontId="23" fillId="0" borderId="3" xfId="1" applyFont="1" applyBorder="1" applyAlignment="1">
      <alignment vertical="center"/>
    </xf>
    <xf numFmtId="3" fontId="2" fillId="4" borderId="1" xfId="2" applyNumberFormat="1" applyFont="1" applyFill="1" applyBorder="1" applyAlignment="1">
      <alignment vertical="center"/>
    </xf>
    <xf numFmtId="0" fontId="18" fillId="0" borderId="0" xfId="3" applyFont="1"/>
    <xf numFmtId="0" fontId="8" fillId="0" borderId="0" xfId="2" applyFont="1" applyAlignment="1">
      <alignment horizontal="right"/>
    </xf>
    <xf numFmtId="0" fontId="24" fillId="0" borderId="0" xfId="2" applyFont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3" fontId="8" fillId="4" borderId="0" xfId="2" applyNumberFormat="1" applyFont="1" applyFill="1"/>
    <xf numFmtId="0" fontId="15" fillId="0" borderId="3" xfId="1" applyFont="1" applyBorder="1" applyAlignment="1">
      <alignment horizontal="left" vertical="center"/>
    </xf>
    <xf numFmtId="3" fontId="8" fillId="4" borderId="1" xfId="2" applyNumberFormat="1" applyFont="1" applyFill="1" applyBorder="1" applyAlignment="1">
      <alignment vertical="center"/>
    </xf>
    <xf numFmtId="0" fontId="25" fillId="0" borderId="3" xfId="1" applyFont="1" applyBorder="1" applyAlignment="1">
      <alignment horizontal="center" vertical="center" wrapText="1"/>
    </xf>
    <xf numFmtId="3" fontId="17" fillId="0" borderId="1" xfId="1" applyNumberFormat="1" applyFont="1" applyBorder="1" applyAlignment="1">
      <alignment vertical="center"/>
    </xf>
    <xf numFmtId="0" fontId="17" fillId="0" borderId="0" xfId="2" applyFont="1" applyAlignment="1">
      <alignment horizontal="right"/>
    </xf>
    <xf numFmtId="0" fontId="26" fillId="0" borderId="0" xfId="2" applyFont="1" applyAlignment="1">
      <alignment horizontal="right" vertical="center" wrapText="1"/>
    </xf>
    <xf numFmtId="0" fontId="26" fillId="0" borderId="0" xfId="2" applyFont="1" applyAlignment="1">
      <alignment horizontal="center" vertical="center" wrapText="1"/>
    </xf>
    <xf numFmtId="3" fontId="8" fillId="0" borderId="0" xfId="2" applyNumberFormat="1" applyFont="1"/>
    <xf numFmtId="0" fontId="27" fillId="0" borderId="3" xfId="2" applyFont="1" applyBorder="1" applyAlignment="1">
      <alignment vertical="center"/>
    </xf>
    <xf numFmtId="0" fontId="27" fillId="0" borderId="0" xfId="2" applyFont="1"/>
    <xf numFmtId="0" fontId="17" fillId="0" borderId="0" xfId="2" applyFont="1" applyAlignment="1">
      <alignment horizontal="center"/>
    </xf>
    <xf numFmtId="3" fontId="14" fillId="4" borderId="0" xfId="2" applyNumberFormat="1" applyFont="1" applyFill="1"/>
    <xf numFmtId="0" fontId="28" fillId="0" borderId="3" xfId="2" applyFont="1" applyBorder="1" applyAlignment="1">
      <alignment horizontal="left" vertical="center"/>
    </xf>
    <xf numFmtId="3" fontId="17" fillId="0" borderId="1" xfId="2" applyNumberFormat="1" applyFont="1" applyBorder="1" applyAlignment="1">
      <alignment vertical="center"/>
    </xf>
    <xf numFmtId="3" fontId="14" fillId="0" borderId="0" xfId="2" applyNumberFormat="1" applyFont="1"/>
    <xf numFmtId="0" fontId="25" fillId="0" borderId="3" xfId="1" applyFont="1" applyBorder="1" applyAlignment="1">
      <alignment vertical="center" wrapText="1"/>
    </xf>
    <xf numFmtId="3" fontId="14" fillId="4" borderId="1" xfId="2" applyNumberFormat="1" applyFont="1" applyFill="1" applyBorder="1" applyAlignment="1">
      <alignment vertical="center"/>
    </xf>
    <xf numFmtId="0" fontId="17" fillId="0" borderId="3" xfId="2" applyFont="1" applyBorder="1" applyAlignment="1">
      <alignment horizontal="left" vertical="center"/>
    </xf>
    <xf numFmtId="0" fontId="17" fillId="0" borderId="0" xfId="2" applyFont="1"/>
    <xf numFmtId="3" fontId="29" fillId="4" borderId="1" xfId="2" applyNumberFormat="1" applyFont="1" applyFill="1" applyBorder="1" applyAlignment="1">
      <alignment vertical="center"/>
    </xf>
    <xf numFmtId="0" fontId="30" fillId="0" borderId="3" xfId="2" applyFont="1" applyBorder="1" applyAlignment="1">
      <alignment horizontal="left" vertical="center"/>
    </xf>
    <xf numFmtId="3" fontId="29" fillId="0" borderId="1" xfId="2" applyNumberFormat="1" applyFont="1" applyBorder="1" applyAlignment="1">
      <alignment vertical="center"/>
    </xf>
    <xf numFmtId="3" fontId="31" fillId="0" borderId="1" xfId="1" applyNumberFormat="1" applyFont="1" applyBorder="1" applyAlignment="1">
      <alignment horizontal="right" vertical="center"/>
    </xf>
    <xf numFmtId="0" fontId="33" fillId="5" borderId="4" xfId="4" applyFont="1" applyFill="1" applyBorder="1" applyAlignment="1">
      <alignment horizontal="left" vertical="center"/>
    </xf>
    <xf numFmtId="0" fontId="17" fillId="5" borderId="1" xfId="2" applyFont="1" applyFill="1" applyBorder="1" applyAlignment="1">
      <alignment horizontal="center" vertical="center"/>
    </xf>
    <xf numFmtId="3" fontId="29" fillId="5" borderId="5" xfId="5" applyNumberFormat="1" applyFont="1" applyFill="1" applyBorder="1" applyAlignment="1">
      <alignment horizontal="right" vertical="center"/>
    </xf>
    <xf numFmtId="0" fontId="28" fillId="0" borderId="0" xfId="2" applyFont="1" applyAlignment="1">
      <alignment horizontal="left" indent="2"/>
    </xf>
    <xf numFmtId="3" fontId="17" fillId="0" borderId="0" xfId="2" applyNumberFormat="1" applyFont="1"/>
    <xf numFmtId="0" fontId="34" fillId="5" borderId="4" xfId="4" applyFont="1" applyFill="1" applyBorder="1" applyAlignment="1">
      <alignment vertical="center"/>
    </xf>
    <xf numFmtId="3" fontId="29" fillId="5" borderId="5" xfId="6" applyNumberFormat="1" applyFont="1" applyFill="1" applyBorder="1" applyAlignment="1">
      <alignment horizontal="right" vertical="center"/>
    </xf>
    <xf numFmtId="0" fontId="34" fillId="5" borderId="4" xfId="4" applyFont="1" applyFill="1" applyBorder="1" applyAlignment="1">
      <alignment vertical="center" wrapText="1"/>
    </xf>
    <xf numFmtId="0" fontId="34" fillId="5" borderId="4" xfId="4" applyFont="1" applyFill="1" applyBorder="1" applyAlignment="1">
      <alignment horizontal="right" vertical="center" wrapText="1"/>
    </xf>
    <xf numFmtId="3" fontId="34" fillId="5" borderId="5" xfId="6" applyNumberFormat="1" applyFont="1" applyFill="1" applyBorder="1" applyAlignment="1">
      <alignment horizontal="right" vertical="center"/>
    </xf>
    <xf numFmtId="0" fontId="34" fillId="5" borderId="4" xfId="4" applyFont="1" applyFill="1" applyBorder="1" applyAlignment="1">
      <alignment horizontal="right" vertical="center"/>
    </xf>
    <xf numFmtId="0" fontId="17" fillId="0" borderId="0" xfId="2" applyFont="1" applyAlignment="1">
      <alignment vertical="center"/>
    </xf>
    <xf numFmtId="3" fontId="16" fillId="5" borderId="5" xfId="6" applyNumberFormat="1" applyFont="1" applyFill="1" applyBorder="1" applyAlignment="1">
      <alignment horizontal="right" vertical="center"/>
    </xf>
    <xf numFmtId="0" fontId="34" fillId="5" borderId="4" xfId="4" applyFont="1" applyFill="1" applyBorder="1" applyAlignment="1">
      <alignment horizontal="left" vertical="center"/>
    </xf>
    <xf numFmtId="0" fontId="14" fillId="0" borderId="3" xfId="2" applyFont="1" applyBorder="1" applyAlignment="1">
      <alignment horizontal="left" vertical="center"/>
    </xf>
    <xf numFmtId="3" fontId="17" fillId="4" borderId="0" xfId="2" applyNumberFormat="1" applyFont="1" applyFill="1"/>
    <xf numFmtId="0" fontId="1" fillId="0" borderId="3" xfId="1" applyBorder="1" applyAlignment="1">
      <alignment vertical="center"/>
    </xf>
    <xf numFmtId="0" fontId="14" fillId="0" borderId="0" xfId="2" applyFont="1" applyAlignment="1">
      <alignment horizontal="center"/>
    </xf>
    <xf numFmtId="0" fontId="27" fillId="0" borderId="3" xfId="2" applyFont="1" applyBorder="1"/>
    <xf numFmtId="0" fontId="17" fillId="0" borderId="1" xfId="2" applyFont="1" applyBorder="1" applyAlignment="1">
      <alignment horizontal="center"/>
    </xf>
    <xf numFmtId="3" fontId="6" fillId="0" borderId="1" xfId="2" applyNumberFormat="1" applyFont="1" applyBorder="1"/>
    <xf numFmtId="0" fontId="17" fillId="0" borderId="3" xfId="2" applyFont="1" applyBorder="1" applyAlignment="1">
      <alignment horizontal="left" indent="1"/>
    </xf>
    <xf numFmtId="3" fontId="17" fillId="0" borderId="1" xfId="2" applyNumberFormat="1" applyFont="1" applyBorder="1"/>
    <xf numFmtId="3" fontId="17" fillId="0" borderId="1" xfId="1" applyNumberFormat="1" applyFont="1" applyBorder="1"/>
    <xf numFmtId="0" fontId="17" fillId="0" borderId="0" xfId="2" applyFont="1" applyAlignment="1">
      <alignment horizontal="center" vertical="center"/>
    </xf>
    <xf numFmtId="3" fontId="17" fillId="4" borderId="1" xfId="2" applyNumberFormat="1" applyFont="1" applyFill="1" applyBorder="1" applyAlignment="1">
      <alignment vertical="center"/>
    </xf>
    <xf numFmtId="0" fontId="17" fillId="0" borderId="0" xfId="2" applyFont="1" applyAlignment="1">
      <alignment horizontal="left" indent="1"/>
    </xf>
    <xf numFmtId="0" fontId="17" fillId="0" borderId="3" xfId="2" applyFont="1" applyBorder="1" applyAlignment="1">
      <alignment horizontal="center" vertical="center"/>
    </xf>
    <xf numFmtId="0" fontId="28" fillId="0" borderId="0" xfId="2" applyFont="1" applyAlignment="1">
      <alignment horizontal="center"/>
    </xf>
    <xf numFmtId="0" fontId="17" fillId="0" borderId="1" xfId="2" applyFont="1" applyBorder="1" applyAlignment="1">
      <alignment horizontal="left" vertical="center"/>
    </xf>
    <xf numFmtId="0" fontId="35" fillId="0" borderId="0" xfId="1" applyFont="1" applyAlignment="1">
      <alignment vertical="center"/>
    </xf>
    <xf numFmtId="0" fontId="27" fillId="0" borderId="6" xfId="2" applyFont="1" applyBorder="1" applyAlignment="1">
      <alignment vertical="center"/>
    </xf>
    <xf numFmtId="0" fontId="17" fillId="0" borderId="7" xfId="2" applyFont="1" applyBorder="1" applyAlignment="1">
      <alignment horizontal="center" vertical="center"/>
    </xf>
    <xf numFmtId="3" fontId="14" fillId="0" borderId="7" xfId="2" applyNumberFormat="1" applyFont="1" applyBorder="1" applyAlignment="1">
      <alignment vertical="center"/>
    </xf>
    <xf numFmtId="0" fontId="36" fillId="0" borderId="0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15" fillId="0" borderId="1" xfId="3" applyFont="1" applyBorder="1" applyAlignment="1">
      <alignment horizontal="left" indent="1"/>
    </xf>
    <xf numFmtId="0" fontId="13" fillId="0" borderId="1" xfId="2" applyFont="1" applyBorder="1"/>
    <xf numFmtId="0" fontId="13" fillId="0" borderId="1" xfId="1" applyFont="1" applyBorder="1" applyAlignment="1">
      <alignment vertical="center"/>
    </xf>
    <xf numFmtId="3" fontId="5" fillId="0" borderId="0" xfId="1" applyNumberFormat="1" applyFont="1" applyBorder="1" applyAlignment="1">
      <alignment horizontal="center" vertical="center"/>
    </xf>
  </cellXfs>
  <cellStyles count="7">
    <cellStyle name="Koma 2" xfId="5" xr:uid="{22A9DBA2-0C04-4385-A44D-0062898F66ED}"/>
    <cellStyle name="Koma 6" xfId="6" xr:uid="{EDAD4E05-FB36-4538-BD09-E64CC4DB7C3F}"/>
    <cellStyle name="Normaallaad" xfId="0" builtinId="0"/>
    <cellStyle name="Normaallaad 2" xfId="3" xr:uid="{950A70F3-2E79-42A5-A0AA-7E1088A20C69}"/>
    <cellStyle name="Normaallaad 2 2 2 2" xfId="2" xr:uid="{36467217-75D7-482B-AE04-369E6F459877}"/>
    <cellStyle name="Normaallaad 3 2" xfId="1" xr:uid="{A49B9FAA-1CA2-46D1-A7E9-4D25A66EB90B}"/>
    <cellStyle name="Normaallaad 8" xfId="4" xr:uid="{15BBF788-7C2C-4016-A77B-2BFDBA8CA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keiuser$/ivar.prits/My%20Documents/Finantsasjad%202014/Finantsasjad%202014/Vitali/EKEI%20eelarve%202013%20Palgad+hindamine+kutsetasemed%205%2010%2012%20&#220;L%209%20%20oktoobriks%203%20Tartu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ssejuhatus"/>
      <sheetName val="Põhireeglid1"/>
      <sheetName val="Põhireeglid2"/>
      <sheetName val="Hindamistabelid.int"/>
      <sheetName val="A.int"/>
      <sheetName val="B.int"/>
      <sheetName val="C.int"/>
      <sheetName val="D.int"/>
      <sheetName val="E.int"/>
      <sheetName val="F.int"/>
      <sheetName val="G.int"/>
      <sheetName val="Hindamistabelid.füüs"/>
      <sheetName val="A.füüs"/>
      <sheetName val="B.füüs"/>
      <sheetName val="C.füüs"/>
      <sheetName val="D.füüs"/>
      <sheetName val="E.füüs"/>
      <sheetName val="F.füüs"/>
      <sheetName val="G.füüs"/>
      <sheetName val="H.füüs"/>
      <sheetName val="tõlge"/>
      <sheetName val="Ametikirjeldus"/>
      <sheetName val="Palk2013 (8.10)"/>
      <sheetName val="Palk2013"/>
      <sheetName val="Ametikohtade hindamine"/>
      <sheetName val="JM kutsemäärus"/>
      <sheetName val="Parameetrid"/>
      <sheetName val="HINDAMINE"/>
      <sheetName val="arstid"/>
      <sheetName val="Art 50"/>
      <sheetName val="Leht2"/>
      <sheetName val="EKEI eelarve 2013 Palgad+hind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Võti</v>
          </cell>
          <cell r="B1" t="str">
            <v>Eesti</v>
          </cell>
        </row>
      </sheetData>
      <sheetData sheetId="21" refreshError="1"/>
      <sheetData sheetId="22" refreshError="1"/>
      <sheetData sheetId="23" refreshError="1"/>
      <sheetData sheetId="24">
        <row r="5">
          <cell r="AG5">
            <v>2763.1335152565471</v>
          </cell>
        </row>
      </sheetData>
      <sheetData sheetId="25">
        <row r="9">
          <cell r="I9">
            <v>42000</v>
          </cell>
        </row>
      </sheetData>
      <sheetData sheetId="26" refreshError="1"/>
      <sheetData sheetId="27" refreshError="1"/>
      <sheetData sheetId="28">
        <row r="50">
          <cell r="AA50">
            <v>39284.89943533334</v>
          </cell>
        </row>
      </sheetData>
      <sheetData sheetId="29">
        <row r="10">
          <cell r="A10" t="str">
            <v>2013. a eelarve = 2012</v>
          </cell>
        </row>
      </sheetData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43F8-9451-4C47-9436-B37B9197DE0D}">
  <dimension ref="A1:L108"/>
  <sheetViews>
    <sheetView tabSelected="1" zoomScaleNormal="100" workbookViewId="0">
      <pane ySplit="4" topLeftCell="A5" activePane="bottomLeft" state="frozen"/>
      <selection pane="bottomLeft" activeCell="F4" sqref="F4"/>
    </sheetView>
  </sheetViews>
  <sheetFormatPr defaultColWidth="9.140625" defaultRowHeight="15" x14ac:dyDescent="0.25"/>
  <cols>
    <col min="1" max="1" width="40.7109375" style="4" customWidth="1"/>
    <col min="2" max="3" width="9.140625" style="4"/>
    <col min="4" max="4" width="10.28515625" style="4" customWidth="1"/>
    <col min="5" max="5" width="9.140625" style="4"/>
    <col min="6" max="6" width="13" style="4" customWidth="1"/>
    <col min="7" max="7" width="9.140625" style="4"/>
    <col min="8" max="8" width="25.7109375" style="4" hidden="1" customWidth="1"/>
    <col min="9" max="11" width="9.140625" style="4" hidden="1" customWidth="1"/>
    <col min="12" max="12" width="11.42578125" style="4" hidden="1" customWidth="1"/>
    <col min="13" max="16384" width="9.140625" style="4"/>
  </cols>
  <sheetData>
    <row r="1" spans="1:12" ht="15.75" x14ac:dyDescent="0.25">
      <c r="A1" s="1"/>
      <c r="B1" s="2"/>
      <c r="C1" s="3"/>
      <c r="D1" s="3"/>
      <c r="E1" s="96" t="s">
        <v>57</v>
      </c>
      <c r="F1" s="101" t="e">
        <f>#REF!</f>
        <v>#REF!</v>
      </c>
    </row>
    <row r="2" spans="1:12" ht="15.75" x14ac:dyDescent="0.25">
      <c r="A2" s="1"/>
      <c r="B2" s="2"/>
      <c r="C2" s="3"/>
      <c r="D2" s="3"/>
      <c r="E2" s="96" t="s">
        <v>58</v>
      </c>
      <c r="F2" s="101"/>
    </row>
    <row r="3" spans="1:12" ht="15.75" x14ac:dyDescent="0.25">
      <c r="A3" s="1" t="s">
        <v>56</v>
      </c>
      <c r="B3" s="2"/>
      <c r="C3" s="3"/>
      <c r="D3" s="3"/>
      <c r="E3" s="96"/>
      <c r="F3" s="101"/>
    </row>
    <row r="4" spans="1:12" ht="31.5" x14ac:dyDescent="0.25">
      <c r="A4" s="6" t="s">
        <v>0</v>
      </c>
      <c r="B4" s="5" t="s">
        <v>1</v>
      </c>
      <c r="C4" s="5" t="s">
        <v>2</v>
      </c>
      <c r="D4" s="6" t="s">
        <v>3</v>
      </c>
      <c r="E4" s="5" t="s">
        <v>4</v>
      </c>
      <c r="F4" s="7" t="s">
        <v>5</v>
      </c>
      <c r="H4" s="8" t="s">
        <v>6</v>
      </c>
    </row>
    <row r="5" spans="1:12" ht="17.25" x14ac:dyDescent="0.3">
      <c r="A5" s="97" t="s">
        <v>7</v>
      </c>
      <c r="B5" s="9"/>
      <c r="C5" s="9"/>
      <c r="D5" s="9"/>
      <c r="E5" s="9"/>
      <c r="F5" s="10">
        <f>F9+F12</f>
        <v>9969211.5139039997</v>
      </c>
      <c r="H5" s="11" t="s">
        <v>7</v>
      </c>
      <c r="I5" s="12"/>
      <c r="J5" s="12"/>
      <c r="K5" s="13"/>
      <c r="L5" s="14">
        <f>L9+L12</f>
        <v>9969211.5155039988</v>
      </c>
    </row>
    <row r="6" spans="1:12" x14ac:dyDescent="0.2">
      <c r="A6" s="98" t="s">
        <v>8</v>
      </c>
      <c r="B6" s="9"/>
      <c r="C6" s="9"/>
      <c r="D6" s="9"/>
      <c r="E6" s="9"/>
      <c r="F6" s="16">
        <f>SUM(F15,F18,F21)</f>
        <v>8862042.8479040004</v>
      </c>
      <c r="H6" s="15" t="s">
        <v>8</v>
      </c>
      <c r="I6" s="12"/>
      <c r="J6" s="12"/>
      <c r="K6" s="13"/>
      <c r="L6" s="17">
        <v>8862042.8495039996</v>
      </c>
    </row>
    <row r="7" spans="1:12" ht="17.25" x14ac:dyDescent="0.2">
      <c r="A7" s="97"/>
      <c r="B7" s="9"/>
      <c r="C7" s="9"/>
      <c r="D7" s="9"/>
      <c r="E7" s="9"/>
      <c r="F7" s="10"/>
      <c r="H7" s="15"/>
      <c r="I7" s="12"/>
      <c r="J7" s="12"/>
      <c r="K7" s="13"/>
      <c r="L7" s="18"/>
    </row>
    <row r="8" spans="1:12" ht="17.25" x14ac:dyDescent="0.3">
      <c r="A8" s="99" t="s">
        <v>9</v>
      </c>
      <c r="B8" s="19"/>
      <c r="C8" s="19"/>
      <c r="D8" s="19"/>
      <c r="E8" s="19"/>
      <c r="F8" s="20">
        <v>600000</v>
      </c>
      <c r="H8" s="11" t="s">
        <v>9</v>
      </c>
      <c r="I8" s="12"/>
      <c r="J8" s="12"/>
      <c r="K8" s="13"/>
      <c r="L8" s="14">
        <v>600000.00020000001</v>
      </c>
    </row>
    <row r="9" spans="1:12" ht="17.25" x14ac:dyDescent="0.3">
      <c r="A9" s="100" t="s">
        <v>10</v>
      </c>
      <c r="B9" s="19"/>
      <c r="C9" s="19"/>
      <c r="D9" s="19"/>
      <c r="E9" s="19"/>
      <c r="F9" s="22">
        <f>F10+F11</f>
        <v>9945211.5139039997</v>
      </c>
      <c r="H9" s="11" t="s">
        <v>10</v>
      </c>
      <c r="I9" s="23"/>
      <c r="J9" s="23"/>
      <c r="K9" s="24"/>
      <c r="L9" s="14">
        <f>L10+L11</f>
        <v>9945211.5155039988</v>
      </c>
    </row>
    <row r="10" spans="1:12" ht="15.75" x14ac:dyDescent="0.25">
      <c r="A10" s="25" t="s">
        <v>11</v>
      </c>
      <c r="B10" s="19"/>
      <c r="C10" s="19"/>
      <c r="D10" s="19"/>
      <c r="E10" s="19"/>
      <c r="F10" s="26">
        <f>F15+F18+F21+F57+F58</f>
        <v>9425302.8479040004</v>
      </c>
      <c r="H10" s="27" t="s">
        <v>11</v>
      </c>
      <c r="I10" s="28"/>
      <c r="J10" s="29"/>
      <c r="K10" s="30"/>
      <c r="L10" s="31">
        <f>L15+L18+L21+L57+L58</f>
        <v>9425302.8495039996</v>
      </c>
    </row>
    <row r="11" spans="1:12" ht="15.75" x14ac:dyDescent="0.25">
      <c r="A11" s="32" t="s">
        <v>12</v>
      </c>
      <c r="B11" s="19"/>
      <c r="C11" s="19"/>
      <c r="D11" s="19"/>
      <c r="E11" s="19"/>
      <c r="F11" s="33">
        <f>F46+F62</f>
        <v>519908.66599999997</v>
      </c>
      <c r="H11" s="34" t="s">
        <v>12</v>
      </c>
      <c r="I11" s="35"/>
      <c r="J11" s="36"/>
      <c r="K11" s="37"/>
      <c r="L11" s="38">
        <f>L46+L62</f>
        <v>519908.66599999997</v>
      </c>
    </row>
    <row r="12" spans="1:12" ht="17.25" x14ac:dyDescent="0.3">
      <c r="A12" s="21" t="s">
        <v>13</v>
      </c>
      <c r="B12" s="19"/>
      <c r="C12" s="19"/>
      <c r="D12" s="19"/>
      <c r="E12" s="19"/>
      <c r="F12" s="22">
        <f>SUM(F50,F55,F56)</f>
        <v>24000</v>
      </c>
      <c r="H12" s="11" t="s">
        <v>13</v>
      </c>
      <c r="I12" s="23"/>
      <c r="J12" s="23"/>
      <c r="K12" s="24"/>
      <c r="L12" s="14">
        <f>L55+L56</f>
        <v>24000</v>
      </c>
    </row>
    <row r="13" spans="1:12" ht="17.25" x14ac:dyDescent="0.3">
      <c r="A13" s="39" t="s">
        <v>14</v>
      </c>
      <c r="B13" s="19"/>
      <c r="C13" s="19"/>
      <c r="D13" s="19"/>
      <c r="E13" s="19"/>
      <c r="F13" s="40">
        <f>F52+F56</f>
        <v>4000</v>
      </c>
      <c r="H13" s="15" t="s">
        <v>14</v>
      </c>
      <c r="I13" s="23"/>
      <c r="J13" s="23"/>
      <c r="K13" s="24"/>
      <c r="L13" s="17">
        <f>L56</f>
        <v>4000</v>
      </c>
    </row>
    <row r="14" spans="1:12" ht="14.25" customHeight="1" x14ac:dyDescent="0.25">
      <c r="A14" s="41"/>
      <c r="B14" s="19"/>
      <c r="C14" s="19"/>
      <c r="D14" s="19"/>
      <c r="E14" s="19"/>
      <c r="F14" s="42"/>
      <c r="H14" s="34"/>
      <c r="I14" s="43"/>
      <c r="J14" s="44"/>
      <c r="K14" s="45"/>
      <c r="L14" s="46"/>
    </row>
    <row r="15" spans="1:12" ht="15.75" x14ac:dyDescent="0.2">
      <c r="A15" s="47" t="s">
        <v>15</v>
      </c>
      <c r="B15" s="19"/>
      <c r="C15" s="19"/>
      <c r="D15" s="19"/>
      <c r="E15" s="19"/>
      <c r="F15" s="40">
        <f>F16</f>
        <v>3804</v>
      </c>
      <c r="H15" s="48" t="s">
        <v>15</v>
      </c>
      <c r="I15" s="49">
        <v>20</v>
      </c>
      <c r="J15" s="49">
        <v>45</v>
      </c>
      <c r="K15" s="49" t="s">
        <v>16</v>
      </c>
      <c r="L15" s="50">
        <v>3804</v>
      </c>
    </row>
    <row r="16" spans="1:12" x14ac:dyDescent="0.2">
      <c r="A16" s="51" t="s">
        <v>17</v>
      </c>
      <c r="B16" s="19" t="s">
        <v>18</v>
      </c>
      <c r="C16" s="19" t="s">
        <v>19</v>
      </c>
      <c r="D16" s="19" t="s">
        <v>16</v>
      </c>
      <c r="E16" s="19">
        <v>45</v>
      </c>
      <c r="F16" s="52">
        <v>3804</v>
      </c>
      <c r="H16" s="48"/>
      <c r="I16" s="49"/>
      <c r="J16" s="49"/>
      <c r="K16" s="49"/>
      <c r="L16" s="53"/>
    </row>
    <row r="17" spans="1:12" ht="15.75" x14ac:dyDescent="0.25">
      <c r="A17" s="54"/>
      <c r="B17" s="19"/>
      <c r="C17" s="19"/>
      <c r="D17" s="19"/>
      <c r="E17" s="19"/>
      <c r="F17" s="42"/>
      <c r="H17" s="34"/>
      <c r="I17" s="43"/>
      <c r="J17" s="44"/>
      <c r="K17" s="45"/>
      <c r="L17" s="45"/>
    </row>
    <row r="18" spans="1:12" x14ac:dyDescent="0.2">
      <c r="A18" s="47" t="s">
        <v>20</v>
      </c>
      <c r="B18" s="19"/>
      <c r="C18" s="19"/>
      <c r="D18" s="19"/>
      <c r="E18" s="19"/>
      <c r="F18" s="55">
        <f>F19</f>
        <v>6296654.8495039996</v>
      </c>
      <c r="H18" s="48" t="s">
        <v>20</v>
      </c>
      <c r="I18" s="49">
        <v>20</v>
      </c>
      <c r="J18" s="49">
        <v>50</v>
      </c>
      <c r="K18" s="45"/>
      <c r="L18" s="50">
        <v>6296654.8495039996</v>
      </c>
    </row>
    <row r="19" spans="1:12" x14ac:dyDescent="0.2">
      <c r="A19" s="56" t="s">
        <v>21</v>
      </c>
      <c r="B19" s="19" t="s">
        <v>18</v>
      </c>
      <c r="C19" s="19">
        <v>20</v>
      </c>
      <c r="D19" s="19"/>
      <c r="E19" s="19">
        <v>50</v>
      </c>
      <c r="F19" s="52">
        <v>6296654.8495039996</v>
      </c>
      <c r="H19" s="48"/>
      <c r="I19" s="49"/>
      <c r="J19" s="49"/>
      <c r="K19" s="45"/>
      <c r="L19" s="53"/>
    </row>
    <row r="20" spans="1:12" x14ac:dyDescent="0.2">
      <c r="A20" s="56"/>
      <c r="B20" s="19"/>
      <c r="C20" s="19"/>
      <c r="D20" s="19"/>
      <c r="E20" s="19"/>
      <c r="F20" s="42"/>
      <c r="H20" s="57"/>
      <c r="I20" s="49"/>
      <c r="J20" s="49"/>
      <c r="K20" s="49"/>
      <c r="L20" s="57"/>
    </row>
    <row r="21" spans="1:12" x14ac:dyDescent="0.2">
      <c r="A21" s="47" t="s">
        <v>22</v>
      </c>
      <c r="B21" s="19"/>
      <c r="C21" s="19"/>
      <c r="D21" s="19"/>
      <c r="E21" s="19"/>
      <c r="F21" s="58">
        <f>SUM(F22,F44)</f>
        <v>2561583.9983999999</v>
      </c>
      <c r="H21" s="48" t="s">
        <v>23</v>
      </c>
      <c r="I21" s="49"/>
      <c r="J21" s="49"/>
      <c r="K21" s="49"/>
      <c r="L21" s="50">
        <v>2561584</v>
      </c>
    </row>
    <row r="22" spans="1:12" x14ac:dyDescent="0.2">
      <c r="A22" s="59" t="s">
        <v>24</v>
      </c>
      <c r="B22" s="19" t="s">
        <v>18</v>
      </c>
      <c r="C22" s="19">
        <v>20</v>
      </c>
      <c r="D22" s="19"/>
      <c r="E22" s="19">
        <v>55</v>
      </c>
      <c r="F22" s="60">
        <f>F24</f>
        <v>2098154.9983999999</v>
      </c>
      <c r="H22" s="48"/>
      <c r="I22" s="49"/>
      <c r="J22" s="49"/>
      <c r="K22" s="49"/>
      <c r="L22" s="53"/>
    </row>
    <row r="23" spans="1:12" x14ac:dyDescent="0.25">
      <c r="A23" s="56"/>
      <c r="B23" s="19"/>
      <c r="C23" s="19"/>
      <c r="D23" s="19"/>
      <c r="E23" s="19"/>
      <c r="F23" s="61">
        <f>SUM(F24,F44,F46)</f>
        <v>3068752.6644000001</v>
      </c>
    </row>
    <row r="24" spans="1:12" x14ac:dyDescent="0.2">
      <c r="A24" s="62" t="s">
        <v>25</v>
      </c>
      <c r="B24" s="63" t="s">
        <v>18</v>
      </c>
      <c r="C24" s="63">
        <v>20</v>
      </c>
      <c r="D24" s="63"/>
      <c r="E24" s="63">
        <v>55</v>
      </c>
      <c r="F24" s="64">
        <f>SUM(F25:F27,F28,F33,F34,F35,F36,F37,F39,F40,F41,F42)</f>
        <v>2098154.9983999999</v>
      </c>
      <c r="H24" s="65"/>
      <c r="I24" s="49"/>
      <c r="J24" s="49"/>
      <c r="K24" s="49"/>
      <c r="L24" s="66"/>
    </row>
    <row r="25" spans="1:12" x14ac:dyDescent="0.2">
      <c r="A25" s="67" t="s">
        <v>26</v>
      </c>
      <c r="B25" s="63" t="s">
        <v>18</v>
      </c>
      <c r="C25" s="63">
        <v>20</v>
      </c>
      <c r="D25" s="63"/>
      <c r="E25" s="63">
        <v>5500</v>
      </c>
      <c r="F25" s="68">
        <v>80872</v>
      </c>
      <c r="H25" s="65"/>
      <c r="I25" s="49"/>
      <c r="J25" s="49"/>
      <c r="K25" s="49"/>
      <c r="L25" s="66"/>
    </row>
    <row r="26" spans="1:12" x14ac:dyDescent="0.2">
      <c r="A26" s="67" t="s">
        <v>27</v>
      </c>
      <c r="B26" s="63" t="s">
        <v>18</v>
      </c>
      <c r="C26" s="63">
        <v>20</v>
      </c>
      <c r="D26" s="63"/>
      <c r="E26" s="63">
        <v>5503</v>
      </c>
      <c r="F26" s="68">
        <v>25000</v>
      </c>
      <c r="H26" s="65"/>
      <c r="I26" s="49"/>
      <c r="J26" s="49"/>
      <c r="K26" s="49"/>
      <c r="L26" s="66"/>
    </row>
    <row r="27" spans="1:12" x14ac:dyDescent="0.2">
      <c r="A27" s="67" t="s">
        <v>28</v>
      </c>
      <c r="B27" s="63" t="s">
        <v>18</v>
      </c>
      <c r="C27" s="63">
        <v>20</v>
      </c>
      <c r="D27" s="63"/>
      <c r="E27" s="63">
        <v>5504</v>
      </c>
      <c r="F27" s="68">
        <v>100000</v>
      </c>
      <c r="H27" s="65"/>
      <c r="I27" s="49"/>
      <c r="J27" s="49"/>
      <c r="K27" s="49"/>
      <c r="L27" s="66"/>
    </row>
    <row r="28" spans="1:12" x14ac:dyDescent="0.2">
      <c r="A28" s="69" t="s">
        <v>29</v>
      </c>
      <c r="B28" s="63" t="s">
        <v>18</v>
      </c>
      <c r="C28" s="63">
        <v>20</v>
      </c>
      <c r="D28" s="63"/>
      <c r="E28" s="63">
        <v>5511</v>
      </c>
      <c r="F28" s="68">
        <f>SUM(F29:F32)</f>
        <v>729782.99839999992</v>
      </c>
      <c r="H28" s="65"/>
      <c r="I28" s="49"/>
      <c r="J28" s="49"/>
      <c r="K28" s="49"/>
      <c r="L28" s="66"/>
    </row>
    <row r="29" spans="1:12" x14ac:dyDescent="0.2">
      <c r="A29" s="70" t="s">
        <v>30</v>
      </c>
      <c r="B29" s="63" t="s">
        <v>18</v>
      </c>
      <c r="C29" s="63">
        <v>20</v>
      </c>
      <c r="D29" s="63"/>
      <c r="E29" s="63">
        <v>5511</v>
      </c>
      <c r="F29" s="71">
        <v>549292.70149999997</v>
      </c>
      <c r="H29" s="65"/>
      <c r="I29" s="49"/>
      <c r="J29" s="49"/>
      <c r="K29" s="49"/>
      <c r="L29" s="66"/>
    </row>
    <row r="30" spans="1:12" x14ac:dyDescent="0.2">
      <c r="A30" s="70" t="s">
        <v>31</v>
      </c>
      <c r="B30" s="63" t="s">
        <v>18</v>
      </c>
      <c r="C30" s="63">
        <v>20</v>
      </c>
      <c r="D30" s="63"/>
      <c r="E30" s="63">
        <v>5511</v>
      </c>
      <c r="F30" s="71">
        <v>64490.296900000016</v>
      </c>
      <c r="H30" s="65"/>
      <c r="I30" s="49"/>
      <c r="J30" s="49"/>
      <c r="K30" s="49"/>
      <c r="L30" s="66"/>
    </row>
    <row r="31" spans="1:12" s="73" customFormat="1" ht="12.75" x14ac:dyDescent="0.2">
      <c r="A31" s="72" t="s">
        <v>32</v>
      </c>
      <c r="B31" s="63" t="s">
        <v>18</v>
      </c>
      <c r="C31" s="63">
        <v>20</v>
      </c>
      <c r="D31" s="63"/>
      <c r="E31" s="63">
        <v>5511</v>
      </c>
      <c r="F31" s="71">
        <v>48000</v>
      </c>
      <c r="H31" s="65"/>
      <c r="I31" s="49"/>
      <c r="J31" s="49"/>
      <c r="K31" s="49"/>
      <c r="L31" s="66"/>
    </row>
    <row r="32" spans="1:12" s="73" customFormat="1" ht="12.75" x14ac:dyDescent="0.2">
      <c r="A32" s="72" t="s">
        <v>33</v>
      </c>
      <c r="B32" s="63" t="s">
        <v>18</v>
      </c>
      <c r="C32" s="63">
        <v>20</v>
      </c>
      <c r="D32" s="63"/>
      <c r="E32" s="63">
        <v>5511</v>
      </c>
      <c r="F32" s="71">
        <v>68000</v>
      </c>
      <c r="H32" s="65"/>
      <c r="I32" s="49"/>
      <c r="J32" s="49"/>
      <c r="K32" s="49"/>
      <c r="L32" s="66"/>
    </row>
    <row r="33" spans="1:12" s="73" customFormat="1" ht="12.75" x14ac:dyDescent="0.2">
      <c r="A33" s="67" t="s">
        <v>34</v>
      </c>
      <c r="B33" s="63" t="s">
        <v>18</v>
      </c>
      <c r="C33" s="63">
        <v>20</v>
      </c>
      <c r="D33" s="63"/>
      <c r="E33" s="63">
        <v>5513</v>
      </c>
      <c r="F33" s="68">
        <v>20000</v>
      </c>
      <c r="H33" s="65"/>
      <c r="I33" s="49"/>
      <c r="J33" s="49"/>
      <c r="K33" s="49"/>
      <c r="L33" s="66"/>
    </row>
    <row r="34" spans="1:12" s="73" customFormat="1" ht="12.75" x14ac:dyDescent="0.2">
      <c r="A34" s="69" t="s">
        <v>35</v>
      </c>
      <c r="B34" s="63" t="s">
        <v>18</v>
      </c>
      <c r="C34" s="63">
        <v>20</v>
      </c>
      <c r="D34" s="63"/>
      <c r="E34" s="63">
        <v>5514</v>
      </c>
      <c r="F34" s="68">
        <v>90000</v>
      </c>
      <c r="H34" s="65"/>
      <c r="I34" s="49"/>
      <c r="J34" s="49"/>
      <c r="K34" s="49"/>
      <c r="L34" s="66"/>
    </row>
    <row r="35" spans="1:12" s="73" customFormat="1" ht="12.75" x14ac:dyDescent="0.2">
      <c r="A35" s="67" t="s">
        <v>36</v>
      </c>
      <c r="B35" s="63" t="s">
        <v>18</v>
      </c>
      <c r="C35" s="63">
        <v>20</v>
      </c>
      <c r="D35" s="63"/>
      <c r="E35" s="63">
        <v>5515</v>
      </c>
      <c r="F35" s="68">
        <v>20000</v>
      </c>
      <c r="H35" s="65"/>
      <c r="I35" s="49"/>
      <c r="J35" s="49"/>
      <c r="K35" s="49"/>
      <c r="L35" s="66"/>
    </row>
    <row r="36" spans="1:12" s="73" customFormat="1" ht="12.75" x14ac:dyDescent="0.2">
      <c r="A36" s="69" t="s">
        <v>37</v>
      </c>
      <c r="B36" s="63" t="s">
        <v>18</v>
      </c>
      <c r="C36" s="63">
        <v>20</v>
      </c>
      <c r="D36" s="63"/>
      <c r="E36" s="63">
        <v>5516</v>
      </c>
      <c r="F36" s="68">
        <v>190000</v>
      </c>
      <c r="H36" s="65"/>
      <c r="I36" s="49"/>
      <c r="J36" s="49"/>
      <c r="K36" s="49"/>
      <c r="L36" s="66"/>
    </row>
    <row r="37" spans="1:12" s="73" customFormat="1" ht="12.75" x14ac:dyDescent="0.2">
      <c r="A37" s="67" t="s">
        <v>38</v>
      </c>
      <c r="B37" s="63" t="s">
        <v>18</v>
      </c>
      <c r="C37" s="63">
        <v>20</v>
      </c>
      <c r="D37" s="63"/>
      <c r="E37" s="63">
        <v>5522</v>
      </c>
      <c r="F37" s="68">
        <v>12000</v>
      </c>
      <c r="H37" s="65"/>
      <c r="I37" s="49"/>
      <c r="J37" s="49"/>
      <c r="K37" s="49"/>
      <c r="L37" s="66"/>
    </row>
    <row r="38" spans="1:12" x14ac:dyDescent="0.2">
      <c r="A38" s="72" t="s">
        <v>39</v>
      </c>
      <c r="B38" s="63" t="s">
        <v>18</v>
      </c>
      <c r="C38" s="63">
        <v>20</v>
      </c>
      <c r="D38" s="63"/>
      <c r="E38" s="63">
        <v>552220</v>
      </c>
      <c r="F38" s="74">
        <v>0</v>
      </c>
      <c r="H38" s="65"/>
      <c r="I38" s="49"/>
      <c r="J38" s="49"/>
      <c r="K38" s="49"/>
      <c r="L38" s="66"/>
    </row>
    <row r="39" spans="1:12" x14ac:dyDescent="0.2">
      <c r="A39" s="75" t="s">
        <v>40</v>
      </c>
      <c r="B39" s="63"/>
      <c r="C39" s="63"/>
      <c r="D39" s="63"/>
      <c r="E39" s="63"/>
      <c r="F39" s="68">
        <v>8000</v>
      </c>
      <c r="H39" s="65"/>
      <c r="I39" s="49"/>
      <c r="J39" s="49"/>
      <c r="K39" s="49"/>
      <c r="L39" s="66"/>
    </row>
    <row r="40" spans="1:12" x14ac:dyDescent="0.2">
      <c r="A40" s="67" t="s">
        <v>41</v>
      </c>
      <c r="B40" s="63" t="s">
        <v>18</v>
      </c>
      <c r="C40" s="63">
        <v>20</v>
      </c>
      <c r="D40" s="63"/>
      <c r="E40" s="63">
        <v>5532</v>
      </c>
      <c r="F40" s="68">
        <v>7500</v>
      </c>
      <c r="H40" s="65"/>
      <c r="I40" s="49"/>
      <c r="J40" s="49"/>
      <c r="K40" s="49"/>
      <c r="L40" s="66"/>
    </row>
    <row r="41" spans="1:12" x14ac:dyDescent="0.2">
      <c r="A41" s="69" t="s">
        <v>42</v>
      </c>
      <c r="B41" s="63" t="s">
        <v>18</v>
      </c>
      <c r="C41" s="63">
        <v>20</v>
      </c>
      <c r="D41" s="63"/>
      <c r="E41" s="63">
        <v>5539</v>
      </c>
      <c r="F41" s="68">
        <v>745000</v>
      </c>
      <c r="H41" s="65"/>
      <c r="I41" s="49"/>
      <c r="J41" s="49"/>
      <c r="K41" s="49"/>
      <c r="L41" s="66"/>
    </row>
    <row r="42" spans="1:12" x14ac:dyDescent="0.2">
      <c r="A42" s="67" t="s">
        <v>43</v>
      </c>
      <c r="B42" s="63" t="s">
        <v>18</v>
      </c>
      <c r="C42" s="63">
        <v>20</v>
      </c>
      <c r="D42" s="63"/>
      <c r="E42" s="63">
        <v>5540</v>
      </c>
      <c r="F42" s="68">
        <v>70000</v>
      </c>
      <c r="H42" s="65"/>
      <c r="I42" s="49"/>
      <c r="J42" s="49"/>
      <c r="K42" s="49"/>
      <c r="L42" s="66"/>
    </row>
    <row r="43" spans="1:12" x14ac:dyDescent="0.2">
      <c r="A43" s="56"/>
      <c r="B43" s="19"/>
      <c r="C43" s="19"/>
      <c r="D43" s="19"/>
      <c r="E43" s="19"/>
      <c r="F43" s="42"/>
      <c r="H43" s="65"/>
      <c r="I43" s="49"/>
      <c r="J43" s="49"/>
      <c r="K43" s="49"/>
      <c r="L43" s="66"/>
    </row>
    <row r="44" spans="1:12" x14ac:dyDescent="0.2">
      <c r="A44" s="76" t="s">
        <v>44</v>
      </c>
      <c r="B44" s="19"/>
      <c r="C44" s="19">
        <v>20</v>
      </c>
      <c r="D44" s="19" t="s">
        <v>45</v>
      </c>
      <c r="E44" s="19">
        <v>55</v>
      </c>
      <c r="F44" s="55">
        <v>463429</v>
      </c>
      <c r="H44" s="65" t="s">
        <v>46</v>
      </c>
      <c r="I44" s="49">
        <v>20</v>
      </c>
      <c r="J44" s="49">
        <v>55</v>
      </c>
      <c r="K44" s="49" t="s">
        <v>45</v>
      </c>
      <c r="L44" s="77">
        <v>463429</v>
      </c>
    </row>
    <row r="45" spans="1:12" s="73" customFormat="1" x14ac:dyDescent="0.2">
      <c r="A45" s="78"/>
      <c r="B45" s="19"/>
      <c r="C45" s="19"/>
      <c r="D45" s="19"/>
      <c r="E45" s="19"/>
      <c r="F45" s="42"/>
      <c r="H45" s="65"/>
      <c r="I45" s="49"/>
      <c r="J45" s="49"/>
      <c r="K45" s="49"/>
      <c r="L45" s="66"/>
    </row>
    <row r="46" spans="1:12" s="73" customFormat="1" ht="12.75" x14ac:dyDescent="0.2">
      <c r="A46" s="47" t="s">
        <v>12</v>
      </c>
      <c r="B46" s="19"/>
      <c r="C46" s="19"/>
      <c r="D46" s="19"/>
      <c r="E46" s="19"/>
      <c r="F46" s="55">
        <f>F47+F48</f>
        <v>507168.66599999997</v>
      </c>
      <c r="H46" s="48" t="s">
        <v>12</v>
      </c>
      <c r="I46" s="49"/>
      <c r="J46" s="49"/>
      <c r="K46" s="79"/>
      <c r="L46" s="50">
        <v>507168.66599999997</v>
      </c>
    </row>
    <row r="47" spans="1:12" s="73" customFormat="1" ht="12.75" x14ac:dyDescent="0.2">
      <c r="A47" s="51" t="s">
        <v>47</v>
      </c>
      <c r="B47" s="19"/>
      <c r="C47" s="19">
        <v>20</v>
      </c>
      <c r="D47" s="19"/>
      <c r="E47" s="19">
        <v>15</v>
      </c>
      <c r="F47" s="52">
        <v>395945.70600000001</v>
      </c>
      <c r="H47" s="48"/>
      <c r="I47" s="49"/>
      <c r="J47" s="49"/>
      <c r="K47" s="79"/>
      <c r="L47" s="53"/>
    </row>
    <row r="48" spans="1:12" s="73" customFormat="1" ht="12.75" x14ac:dyDescent="0.2">
      <c r="A48" s="51" t="s">
        <v>48</v>
      </c>
      <c r="B48" s="19"/>
      <c r="C48" s="19">
        <v>10</v>
      </c>
      <c r="D48" s="19" t="s">
        <v>45</v>
      </c>
      <c r="E48" s="19">
        <v>601002</v>
      </c>
      <c r="F48" s="52">
        <v>111222.95999999999</v>
      </c>
      <c r="H48" s="48"/>
      <c r="I48" s="49"/>
      <c r="J48" s="49"/>
      <c r="K48" s="79"/>
      <c r="L48" s="53"/>
    </row>
    <row r="49" spans="1:12" s="73" customFormat="1" ht="12.75" x14ac:dyDescent="0.2">
      <c r="A49" s="56"/>
      <c r="B49" s="19"/>
      <c r="C49" s="19"/>
      <c r="D49" s="19"/>
      <c r="E49" s="19"/>
      <c r="F49" s="42"/>
      <c r="H49" s="48"/>
      <c r="I49" s="49"/>
      <c r="J49" s="49"/>
      <c r="K49" s="79"/>
      <c r="L49" s="53"/>
    </row>
    <row r="50" spans="1:12" s="73" customFormat="1" x14ac:dyDescent="0.25">
      <c r="A50" s="80" t="s">
        <v>49</v>
      </c>
      <c r="B50" s="81"/>
      <c r="C50" s="81"/>
      <c r="D50" s="81"/>
      <c r="E50" s="81"/>
      <c r="F50" s="82">
        <f>F51+F52</f>
        <v>0</v>
      </c>
      <c r="H50" s="48"/>
      <c r="I50" s="49"/>
      <c r="J50" s="49"/>
      <c r="K50" s="79"/>
      <c r="L50" s="53"/>
    </row>
    <row r="51" spans="1:12" s="73" customFormat="1" ht="12.75" x14ac:dyDescent="0.2">
      <c r="A51" s="83" t="s">
        <v>50</v>
      </c>
      <c r="B51" s="81"/>
      <c r="C51" s="81">
        <v>20</v>
      </c>
      <c r="D51" s="81" t="s">
        <v>51</v>
      </c>
      <c r="E51" s="81">
        <v>15</v>
      </c>
      <c r="F51" s="84">
        <v>0</v>
      </c>
      <c r="H51" s="48"/>
      <c r="I51" s="49"/>
      <c r="J51" s="49"/>
      <c r="K51" s="79"/>
      <c r="L51" s="53"/>
    </row>
    <row r="52" spans="1:12" s="86" customFormat="1" ht="12.75" x14ac:dyDescent="0.2">
      <c r="A52" s="83" t="s">
        <v>52</v>
      </c>
      <c r="B52" s="81"/>
      <c r="C52" s="81">
        <v>10</v>
      </c>
      <c r="D52" s="81"/>
      <c r="E52" s="81">
        <v>601002</v>
      </c>
      <c r="F52" s="85">
        <v>0</v>
      </c>
      <c r="H52" s="48"/>
      <c r="I52" s="49"/>
      <c r="J52" s="49"/>
      <c r="K52" s="79"/>
      <c r="L52" s="53"/>
    </row>
    <row r="53" spans="1:12" s="57" customFormat="1" ht="12.75" x14ac:dyDescent="0.2">
      <c r="A53" s="83"/>
      <c r="B53" s="81"/>
      <c r="C53" s="81"/>
      <c r="D53" s="81"/>
      <c r="E53" s="81"/>
      <c r="F53" s="85"/>
      <c r="H53" s="48"/>
      <c r="I53" s="49"/>
      <c r="J53" s="49"/>
      <c r="K53" s="79"/>
      <c r="L53" s="53"/>
    </row>
    <row r="54" spans="1:12" s="57" customFormat="1" ht="12.75" x14ac:dyDescent="0.2">
      <c r="A54" s="47" t="s">
        <v>53</v>
      </c>
      <c r="B54" s="19"/>
      <c r="C54" s="19"/>
      <c r="D54" s="19"/>
      <c r="E54" s="19"/>
      <c r="F54" s="55">
        <f>F55+F57+F58+F62+F56</f>
        <v>600000</v>
      </c>
      <c r="H54" s="48" t="s">
        <v>53</v>
      </c>
      <c r="I54" s="12"/>
      <c r="J54" s="12"/>
      <c r="K54" s="13"/>
      <c r="L54" s="50">
        <v>600000</v>
      </c>
    </row>
    <row r="55" spans="1:12" s="57" customFormat="1" ht="12.75" x14ac:dyDescent="0.2">
      <c r="A55" s="56" t="s">
        <v>49</v>
      </c>
      <c r="B55" s="19" t="s">
        <v>18</v>
      </c>
      <c r="C55" s="19">
        <v>44</v>
      </c>
      <c r="D55" s="19">
        <v>15</v>
      </c>
      <c r="E55" s="19" t="s">
        <v>51</v>
      </c>
      <c r="F55" s="87">
        <v>20000</v>
      </c>
      <c r="H55" s="88" t="s">
        <v>49</v>
      </c>
      <c r="I55" s="49">
        <v>44</v>
      </c>
      <c r="J55" s="49">
        <v>15</v>
      </c>
      <c r="K55" s="49" t="s">
        <v>51</v>
      </c>
      <c r="L55" s="77">
        <v>20000</v>
      </c>
    </row>
    <row r="56" spans="1:12" s="49" customFormat="1" ht="12.75" x14ac:dyDescent="0.2">
      <c r="A56" s="56" t="s">
        <v>52</v>
      </c>
      <c r="B56" s="19"/>
      <c r="C56" s="19">
        <v>44</v>
      </c>
      <c r="D56" s="86">
        <v>601002</v>
      </c>
      <c r="E56" s="89"/>
      <c r="F56" s="87">
        <v>4000</v>
      </c>
      <c r="H56" s="65" t="s">
        <v>52</v>
      </c>
      <c r="I56" s="49">
        <v>44</v>
      </c>
      <c r="J56" s="49">
        <v>601002</v>
      </c>
      <c r="K56" s="90"/>
      <c r="L56" s="77">
        <v>4000</v>
      </c>
    </row>
    <row r="57" spans="1:12" s="86" customFormat="1" ht="12.75" x14ac:dyDescent="0.2">
      <c r="A57" s="91" t="s">
        <v>20</v>
      </c>
      <c r="B57" s="19" t="s">
        <v>54</v>
      </c>
      <c r="C57" s="19">
        <v>44</v>
      </c>
      <c r="D57" s="86">
        <v>50</v>
      </c>
      <c r="E57" s="89"/>
      <c r="F57" s="87">
        <v>436000</v>
      </c>
      <c r="H57" s="88" t="s">
        <v>20</v>
      </c>
      <c r="I57" s="49">
        <v>44</v>
      </c>
      <c r="J57" s="49">
        <v>50</v>
      </c>
      <c r="K57" s="49"/>
      <c r="L57" s="77">
        <v>436000</v>
      </c>
    </row>
    <row r="58" spans="1:12" s="92" customFormat="1" x14ac:dyDescent="0.2">
      <c r="A58" s="91" t="s">
        <v>23</v>
      </c>
      <c r="B58" s="19" t="s">
        <v>18</v>
      </c>
      <c r="C58" s="19">
        <v>44</v>
      </c>
      <c r="D58" s="86">
        <v>55</v>
      </c>
      <c r="E58" s="89"/>
      <c r="F58" s="87">
        <f>SUM(F59,F61)</f>
        <v>127260</v>
      </c>
      <c r="H58" s="88" t="s">
        <v>23</v>
      </c>
      <c r="I58" s="49">
        <v>44</v>
      </c>
      <c r="J58" s="49">
        <v>55</v>
      </c>
      <c r="K58" s="49"/>
      <c r="L58" s="77">
        <v>127260</v>
      </c>
    </row>
    <row r="59" spans="1:12" s="92" customFormat="1" x14ac:dyDescent="0.2">
      <c r="A59" s="67" t="s">
        <v>38</v>
      </c>
      <c r="B59" s="63" t="s">
        <v>18</v>
      </c>
      <c r="C59" s="63">
        <v>20</v>
      </c>
      <c r="D59" s="63"/>
      <c r="E59" s="63">
        <v>5522</v>
      </c>
      <c r="F59" s="68">
        <f>F60</f>
        <v>80000</v>
      </c>
      <c r="H59" s="88"/>
      <c r="I59" s="49"/>
      <c r="J59" s="49"/>
      <c r="K59" s="49"/>
      <c r="L59" s="66"/>
    </row>
    <row r="60" spans="1:12" s="92" customFormat="1" x14ac:dyDescent="0.2">
      <c r="A60" s="72" t="s">
        <v>39</v>
      </c>
      <c r="B60" s="63" t="s">
        <v>18</v>
      </c>
      <c r="C60" s="63">
        <v>20</v>
      </c>
      <c r="D60" s="63"/>
      <c r="E60" s="63">
        <v>552220</v>
      </c>
      <c r="F60" s="74">
        <v>80000</v>
      </c>
      <c r="H60" s="88"/>
      <c r="I60" s="49"/>
      <c r="J60" s="49"/>
      <c r="K60" s="49"/>
      <c r="L60" s="66"/>
    </row>
    <row r="61" spans="1:12" s="92" customFormat="1" x14ac:dyDescent="0.2">
      <c r="A61" s="69" t="s">
        <v>37</v>
      </c>
      <c r="B61" s="63" t="s">
        <v>18</v>
      </c>
      <c r="C61" s="63">
        <v>20</v>
      </c>
      <c r="D61" s="63"/>
      <c r="E61" s="63">
        <v>5516</v>
      </c>
      <c r="F61" s="68">
        <v>47260</v>
      </c>
      <c r="H61" s="88"/>
      <c r="I61" s="49"/>
      <c r="J61" s="49"/>
      <c r="K61" s="49"/>
      <c r="L61" s="66"/>
    </row>
    <row r="62" spans="1:12" s="92" customFormat="1" x14ac:dyDescent="0.2">
      <c r="A62" s="91" t="s">
        <v>55</v>
      </c>
      <c r="B62" s="19" t="s">
        <v>18</v>
      </c>
      <c r="C62" s="19">
        <v>44</v>
      </c>
      <c r="D62" s="86">
        <v>601</v>
      </c>
      <c r="E62" s="89"/>
      <c r="F62" s="87">
        <v>12740</v>
      </c>
      <c r="H62" s="65" t="s">
        <v>55</v>
      </c>
      <c r="I62" s="49">
        <v>44</v>
      </c>
      <c r="J62" s="49">
        <v>601</v>
      </c>
      <c r="K62" s="49"/>
      <c r="L62" s="77">
        <v>12740</v>
      </c>
    </row>
    <row r="63" spans="1:12" s="92" customFormat="1" x14ac:dyDescent="0.25">
      <c r="A63" s="93"/>
      <c r="B63" s="94"/>
      <c r="C63" s="94"/>
      <c r="D63" s="94"/>
      <c r="E63" s="94"/>
      <c r="F63" s="95"/>
      <c r="H63" s="73"/>
      <c r="I63" s="73"/>
      <c r="J63" s="73"/>
      <c r="K63" s="73"/>
      <c r="L63" s="73"/>
    </row>
    <row r="64" spans="1:12" s="92" customFormat="1" x14ac:dyDescent="0.25">
      <c r="H64" s="73"/>
      <c r="I64" s="73"/>
      <c r="J64" s="73"/>
      <c r="K64" s="73"/>
      <c r="L64" s="73"/>
    </row>
    <row r="65" spans="1:12" s="92" customFormat="1" x14ac:dyDescent="0.25">
      <c r="H65" s="73"/>
      <c r="I65" s="73"/>
      <c r="J65" s="73"/>
      <c r="K65" s="73"/>
      <c r="L65" s="73"/>
    </row>
    <row r="66" spans="1:12" s="92" customFormat="1" x14ac:dyDescent="0.25">
      <c r="H66" s="73"/>
      <c r="I66" s="73"/>
      <c r="J66" s="73"/>
      <c r="K66" s="73"/>
      <c r="L66" s="73"/>
    </row>
    <row r="67" spans="1:12" s="92" customFormat="1" x14ac:dyDescent="0.25">
      <c r="H67" s="73"/>
      <c r="I67" s="73"/>
      <c r="J67" s="73"/>
      <c r="K67" s="73"/>
      <c r="L67" s="73"/>
    </row>
    <row r="68" spans="1:12" s="92" customFormat="1" x14ac:dyDescent="0.25">
      <c r="H68" s="73"/>
      <c r="I68" s="73"/>
      <c r="J68" s="73"/>
      <c r="K68" s="73"/>
      <c r="L68" s="73"/>
    </row>
    <row r="69" spans="1:12" s="92" customFormat="1" x14ac:dyDescent="0.25">
      <c r="H69" s="73"/>
      <c r="I69" s="73"/>
      <c r="J69" s="73"/>
      <c r="K69" s="73"/>
      <c r="L69" s="73"/>
    </row>
    <row r="70" spans="1:12" s="92" customFormat="1" x14ac:dyDescent="0.25">
      <c r="H70" s="4"/>
      <c r="I70" s="4"/>
      <c r="J70" s="4"/>
      <c r="K70" s="4"/>
      <c r="L70" s="4"/>
    </row>
    <row r="71" spans="1:12" s="92" customFormat="1" x14ac:dyDescent="0.25">
      <c r="H71" s="4"/>
      <c r="I71" s="4"/>
      <c r="J71" s="4"/>
      <c r="K71" s="4"/>
      <c r="L71" s="4"/>
    </row>
    <row r="72" spans="1:12" s="92" customFormat="1" x14ac:dyDescent="0.25">
      <c r="H72" s="4"/>
      <c r="I72" s="4"/>
      <c r="J72" s="4"/>
      <c r="K72" s="4"/>
      <c r="L72" s="4"/>
    </row>
    <row r="73" spans="1:12" s="92" customFormat="1" x14ac:dyDescent="0.25">
      <c r="A73" s="4"/>
      <c r="B73" s="4"/>
      <c r="C73" s="4"/>
      <c r="D73" s="4"/>
      <c r="E73" s="4"/>
      <c r="F73" s="4"/>
      <c r="H73" s="4"/>
      <c r="I73" s="4"/>
      <c r="J73" s="4"/>
      <c r="K73" s="4"/>
      <c r="L73" s="4"/>
    </row>
    <row r="74" spans="1:12" s="92" customFormat="1" x14ac:dyDescent="0.25">
      <c r="A74" s="4"/>
      <c r="B74" s="4"/>
      <c r="C74" s="4"/>
      <c r="D74" s="4"/>
      <c r="E74" s="4"/>
      <c r="F74" s="4"/>
      <c r="H74" s="4"/>
      <c r="I74" s="4"/>
      <c r="J74" s="4"/>
      <c r="K74" s="4"/>
      <c r="L74" s="4"/>
    </row>
    <row r="75" spans="1:12" s="92" customFormat="1" x14ac:dyDescent="0.25">
      <c r="A75" s="4"/>
      <c r="B75" s="4"/>
      <c r="C75" s="4"/>
      <c r="D75" s="4"/>
      <c r="E75" s="4"/>
      <c r="F75" s="4"/>
      <c r="H75" s="4"/>
      <c r="I75" s="4"/>
      <c r="J75" s="4"/>
      <c r="K75" s="4"/>
      <c r="L75" s="4"/>
    </row>
    <row r="76" spans="1:12" s="92" customFormat="1" x14ac:dyDescent="0.25">
      <c r="A76" s="4"/>
      <c r="B76" s="4"/>
      <c r="C76" s="4"/>
      <c r="D76" s="4"/>
      <c r="E76" s="4"/>
      <c r="F76" s="4"/>
      <c r="H76" s="4"/>
      <c r="I76" s="4"/>
      <c r="J76" s="4"/>
      <c r="K76" s="4"/>
      <c r="L76" s="4"/>
    </row>
    <row r="77" spans="1:12" x14ac:dyDescent="0.25">
      <c r="H77" s="73"/>
      <c r="I77" s="73"/>
      <c r="J77" s="73"/>
      <c r="K77" s="73"/>
      <c r="L77" s="73"/>
    </row>
    <row r="78" spans="1:12" x14ac:dyDescent="0.25">
      <c r="H78" s="73"/>
      <c r="I78" s="73"/>
      <c r="J78" s="73"/>
      <c r="K78" s="73"/>
      <c r="L78" s="73"/>
    </row>
    <row r="79" spans="1:12" x14ac:dyDescent="0.25">
      <c r="H79" s="73"/>
      <c r="I79" s="73"/>
      <c r="J79" s="73"/>
      <c r="K79" s="73"/>
      <c r="L79" s="73"/>
    </row>
    <row r="80" spans="1:12" x14ac:dyDescent="0.25">
      <c r="H80" s="73"/>
      <c r="I80" s="73"/>
      <c r="J80" s="73"/>
      <c r="K80" s="73"/>
      <c r="L80" s="73"/>
    </row>
    <row r="81" spans="8:12" x14ac:dyDescent="0.25">
      <c r="H81" s="73"/>
      <c r="I81" s="73"/>
      <c r="J81" s="73"/>
      <c r="K81" s="73"/>
      <c r="L81" s="73"/>
    </row>
    <row r="82" spans="8:12" x14ac:dyDescent="0.25">
      <c r="H82" s="73"/>
      <c r="I82" s="73"/>
      <c r="J82" s="73"/>
      <c r="K82" s="73"/>
      <c r="L82" s="73"/>
    </row>
    <row r="83" spans="8:12" x14ac:dyDescent="0.25">
      <c r="H83" s="73"/>
      <c r="I83" s="73"/>
      <c r="J83" s="73"/>
      <c r="K83" s="73"/>
      <c r="L83" s="73"/>
    </row>
    <row r="84" spans="8:12" x14ac:dyDescent="0.25">
      <c r="H84" s="86"/>
      <c r="I84" s="86"/>
      <c r="J84" s="86"/>
      <c r="K84" s="86"/>
      <c r="L84" s="86"/>
    </row>
    <row r="85" spans="8:12" x14ac:dyDescent="0.2">
      <c r="H85" s="57"/>
      <c r="I85" s="57"/>
      <c r="J85" s="57"/>
      <c r="K85" s="57"/>
      <c r="L85" s="57"/>
    </row>
    <row r="86" spans="8:12" x14ac:dyDescent="0.2">
      <c r="H86" s="57"/>
      <c r="I86" s="57"/>
      <c r="J86" s="57"/>
      <c r="K86" s="57"/>
      <c r="L86" s="57"/>
    </row>
    <row r="87" spans="8:12" x14ac:dyDescent="0.2">
      <c r="H87" s="57"/>
      <c r="I87" s="57"/>
      <c r="J87" s="57"/>
      <c r="K87" s="57"/>
      <c r="L87" s="57"/>
    </row>
    <row r="88" spans="8:12" x14ac:dyDescent="0.2">
      <c r="H88" s="49"/>
      <c r="I88" s="49"/>
      <c r="J88" s="49"/>
      <c r="K88" s="49"/>
      <c r="L88" s="49"/>
    </row>
    <row r="89" spans="8:12" x14ac:dyDescent="0.25">
      <c r="H89" s="86"/>
      <c r="I89" s="86"/>
      <c r="J89" s="86"/>
      <c r="K89" s="86"/>
      <c r="L89" s="86"/>
    </row>
    <row r="90" spans="8:12" x14ac:dyDescent="0.25">
      <c r="H90" s="92"/>
      <c r="I90" s="92"/>
      <c r="J90" s="92"/>
      <c r="K90" s="92"/>
      <c r="L90" s="92"/>
    </row>
    <row r="91" spans="8:12" x14ac:dyDescent="0.25">
      <c r="H91" s="92"/>
      <c r="I91" s="92"/>
      <c r="J91" s="92"/>
      <c r="K91" s="92"/>
      <c r="L91" s="92"/>
    </row>
    <row r="92" spans="8:12" x14ac:dyDescent="0.25">
      <c r="H92" s="92"/>
      <c r="I92" s="92"/>
      <c r="J92" s="92"/>
      <c r="K92" s="92"/>
      <c r="L92" s="92"/>
    </row>
    <row r="93" spans="8:12" x14ac:dyDescent="0.25">
      <c r="H93" s="92"/>
      <c r="I93" s="92"/>
      <c r="J93" s="92"/>
      <c r="K93" s="92"/>
      <c r="L93" s="92"/>
    </row>
    <row r="94" spans="8:12" x14ac:dyDescent="0.25">
      <c r="H94" s="92"/>
      <c r="I94" s="92"/>
      <c r="J94" s="92"/>
      <c r="K94" s="92"/>
      <c r="L94" s="92"/>
    </row>
    <row r="95" spans="8:12" x14ac:dyDescent="0.25">
      <c r="H95" s="92"/>
      <c r="I95" s="92"/>
      <c r="J95" s="92"/>
      <c r="K95" s="92"/>
      <c r="L95" s="92"/>
    </row>
    <row r="96" spans="8:12" x14ac:dyDescent="0.25">
      <c r="H96" s="92"/>
      <c r="I96" s="92"/>
      <c r="J96" s="92"/>
      <c r="K96" s="92"/>
      <c r="L96" s="92"/>
    </row>
    <row r="97" spans="8:12" x14ac:dyDescent="0.25">
      <c r="H97" s="92"/>
      <c r="I97" s="92"/>
      <c r="J97" s="92"/>
      <c r="K97" s="92"/>
      <c r="L97" s="92"/>
    </row>
    <row r="98" spans="8:12" x14ac:dyDescent="0.25">
      <c r="H98" s="92"/>
      <c r="I98" s="92"/>
      <c r="J98" s="92"/>
      <c r="K98" s="92"/>
      <c r="L98" s="92"/>
    </row>
    <row r="99" spans="8:12" x14ac:dyDescent="0.25">
      <c r="H99" s="92"/>
      <c r="I99" s="92"/>
      <c r="J99" s="92"/>
      <c r="K99" s="92"/>
      <c r="L99" s="92"/>
    </row>
    <row r="100" spans="8:12" x14ac:dyDescent="0.25">
      <c r="H100" s="92"/>
      <c r="I100" s="92"/>
      <c r="J100" s="92"/>
      <c r="K100" s="92"/>
      <c r="L100" s="92"/>
    </row>
    <row r="101" spans="8:12" x14ac:dyDescent="0.25">
      <c r="H101" s="92"/>
      <c r="I101" s="92"/>
      <c r="J101" s="92"/>
      <c r="K101" s="92"/>
      <c r="L101" s="92"/>
    </row>
    <row r="102" spans="8:12" x14ac:dyDescent="0.25">
      <c r="H102" s="92"/>
      <c r="I102" s="92"/>
      <c r="J102" s="92"/>
      <c r="K102" s="92"/>
      <c r="L102" s="92"/>
    </row>
    <row r="103" spans="8:12" x14ac:dyDescent="0.25">
      <c r="H103" s="92"/>
      <c r="I103" s="92"/>
      <c r="J103" s="92"/>
      <c r="K103" s="92"/>
      <c r="L103" s="92"/>
    </row>
    <row r="104" spans="8:12" x14ac:dyDescent="0.25">
      <c r="H104" s="92"/>
      <c r="I104" s="92"/>
      <c r="J104" s="92"/>
      <c r="K104" s="92"/>
      <c r="L104" s="92"/>
    </row>
    <row r="105" spans="8:12" x14ac:dyDescent="0.25">
      <c r="H105" s="92"/>
      <c r="I105" s="92"/>
      <c r="J105" s="92"/>
      <c r="K105" s="92"/>
      <c r="L105" s="92"/>
    </row>
    <row r="106" spans="8:12" x14ac:dyDescent="0.25">
      <c r="H106" s="92"/>
      <c r="I106" s="92"/>
      <c r="J106" s="92"/>
      <c r="K106" s="92"/>
      <c r="L106" s="92"/>
    </row>
    <row r="107" spans="8:12" x14ac:dyDescent="0.25">
      <c r="H107" s="92"/>
      <c r="I107" s="92"/>
      <c r="J107" s="92"/>
      <c r="K107" s="92"/>
      <c r="L107" s="92"/>
    </row>
    <row r="108" spans="8:12" x14ac:dyDescent="0.25">
      <c r="H108" s="92"/>
      <c r="I108" s="92"/>
      <c r="J108" s="92"/>
      <c r="K108" s="92"/>
      <c r="L108" s="92"/>
    </row>
  </sheetData>
  <pageMargins left="0.82677165354330717" right="0.23622047244094491" top="0.19685039370078741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EKEI EA26 -JDM 07.01.26 KK nr 2</vt:lpstr>
      <vt:lpstr>'EKEI EA26 -JDM 07.01.26 KK nr 2'!Prindiala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 Prits</dc:creator>
  <cp:lastModifiedBy>Merilyn Pallas</cp:lastModifiedBy>
  <cp:lastPrinted>2026-01-08T08:11:11Z</cp:lastPrinted>
  <dcterms:created xsi:type="dcterms:W3CDTF">2026-01-08T07:46:35Z</dcterms:created>
  <dcterms:modified xsi:type="dcterms:W3CDTF">2026-01-08T08:12:11Z</dcterms:modified>
</cp:coreProperties>
</file>